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1640" activeTab="0"/>
  </bookViews>
  <sheets>
    <sheet name="Berechnungsformular" sheetId="1" r:id="rId1"/>
    <sheet name="Tabelle1" sheetId="2" r:id="rId2"/>
  </sheets>
  <definedNames>
    <definedName name="_xlnm.Print_Area" localSheetId="0">'Berechnungsformular'!$A$1:$F$97</definedName>
    <definedName name="Parkplatz__und_Ersatzabgabenberechnung_nach_VSS_Norm_SN_640_281" localSheetId="0">'Berechnungsformular'!$A$1:$F$85</definedName>
  </definedNames>
  <calcPr fullCalcOnLoad="1"/>
</workbook>
</file>

<file path=xl/sharedStrings.xml><?xml version="1.0" encoding="utf-8"?>
<sst xmlns="http://schemas.openxmlformats.org/spreadsheetml/2006/main" count="140" uniqueCount="77">
  <si>
    <t>Sitzplätze</t>
  </si>
  <si>
    <t>Schüler</t>
  </si>
  <si>
    <t>Freibad</t>
  </si>
  <si>
    <t>Parz.-Nr.</t>
  </si>
  <si>
    <t>auf eigenem/n Grundstück/en</t>
  </si>
  <si>
    <t>Total</t>
  </si>
  <si>
    <t>Bezug</t>
  </si>
  <si>
    <t>Anzahl/
Mass</t>
  </si>
  <si>
    <t>Projektangaben</t>
  </si>
  <si>
    <t>bestehend</t>
  </si>
  <si>
    <t>aufzuheben</t>
  </si>
  <si>
    <t>neu</t>
  </si>
  <si>
    <t>Bauvorhaben</t>
  </si>
  <si>
    <t>Bauherrschaft</t>
  </si>
  <si>
    <t>Strasse, Nr.</t>
  </si>
  <si>
    <t>Veloabstellplätze</t>
  </si>
  <si>
    <t>Total vorh. Veloabstellplätze nach Ausführung</t>
  </si>
  <si>
    <t>Zimmer</t>
  </si>
  <si>
    <t>Velo-P Wohnen</t>
  </si>
  <si>
    <t>Mitarbeiter</t>
  </si>
  <si>
    <t>Kundenintensive Dienstleitungsbetriebe</t>
  </si>
  <si>
    <t>Dienstleistungsbetriebe mit wenig Besucherverkehr</t>
  </si>
  <si>
    <t>Unterstufe</t>
  </si>
  <si>
    <t>Mittel- und Oberstufe</t>
  </si>
  <si>
    <t>Gymnasien, Berufsschulen, (Fach-)Hochschulen</t>
  </si>
  <si>
    <t>Reisende</t>
  </si>
  <si>
    <t>Zwischentotal</t>
  </si>
  <si>
    <t>Wegreisende</t>
  </si>
  <si>
    <t>Restaurants</t>
  </si>
  <si>
    <t>Sitzplatz</t>
  </si>
  <si>
    <t>Kino, Disco, Musiklokal</t>
  </si>
  <si>
    <t>Besucher</t>
  </si>
  <si>
    <t>Theater, Konzertsaal</t>
  </si>
  <si>
    <t>Museum, Ausstellung</t>
  </si>
  <si>
    <t>Bibliothek</t>
  </si>
  <si>
    <t>Sportanlagen, Hallenbäder</t>
  </si>
  <si>
    <t>Kundenintensive Dienstleistungsbetriebe</t>
  </si>
  <si>
    <t>Verkaufsgeschäfte, Hotels, Freizeit-, Sport- und Kultureinrichtungen</t>
  </si>
  <si>
    <t xml:space="preserve">massgeblich ist Nutzungsintensität </t>
  </si>
  <si>
    <t>Gewerbe und Industrie</t>
  </si>
  <si>
    <t>auf Drittgrundstück/en (mittels Dienstbarkeitsvertrag)</t>
  </si>
  <si>
    <t>Veloparkplatzberechung (Richtwerte) nach VSS-Norm SN 640 065</t>
  </si>
  <si>
    <t>Richtwert 1 Abstellplatz pro Zimmer</t>
  </si>
  <si>
    <r>
      <t>Bahnhöfe, wichtige Haltestellen Tram/Bus</t>
    </r>
    <r>
      <rPr>
        <i/>
        <sz val="10"/>
        <color indexed="8"/>
        <rFont val="Arial"/>
        <family val="2"/>
      </rPr>
      <t xml:space="preserve"> (in der Regel Erhebung durchführen!)</t>
    </r>
  </si>
  <si>
    <t>Parkhäuser</t>
  </si>
  <si>
    <t xml:space="preserve">Hotels </t>
  </si>
  <si>
    <t>Herbergen</t>
  </si>
  <si>
    <t>Betten</t>
  </si>
  <si>
    <t>Total Bedarf Wohnen</t>
  </si>
  <si>
    <r>
      <rPr>
        <b/>
        <sz val="10"/>
        <color indexed="8"/>
        <rFont val="Arial"/>
        <family val="2"/>
      </rPr>
      <t xml:space="preserve">Lebensmittelgeschäfte, mittlere und kleine Filialen </t>
    </r>
    <r>
      <rPr>
        <sz val="10"/>
        <color theme="1"/>
        <rFont val="Arial"/>
        <family val="2"/>
      </rPr>
      <t>der Grossverteiler (Grosse Einkaufszentren: individuelle Berechnung)</t>
    </r>
  </si>
  <si>
    <r>
      <rPr>
        <b/>
        <sz val="10"/>
        <color indexed="8"/>
        <rFont val="Arial"/>
        <family val="2"/>
      </rPr>
      <t>Einkaufszentren</t>
    </r>
    <r>
      <rPr>
        <b/>
        <i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(Werte sind mittels Untesuchungen zu prüfen und anzupassen)</t>
    </r>
  </si>
  <si>
    <t>Sonstige Geschäfte des täglichen Bedarfs</t>
  </si>
  <si>
    <t>Total Bedarf Gewerbe / Dienstleistungen (Nutzungsintensität)</t>
  </si>
  <si>
    <t>Total Bedarf Gewerbe / Dienstleistungen (Geschossfläche)</t>
  </si>
  <si>
    <t xml:space="preserve">Total Bedarf Wohnen </t>
  </si>
  <si>
    <t>Ergebnis</t>
  </si>
  <si>
    <t>Total Bedarf Dienstleistungen /Gewerbe</t>
  </si>
  <si>
    <t>Anzahl Velo-P</t>
  </si>
  <si>
    <r>
      <t xml:space="preserve"> A) Richtwerte Velo-P  Dienstleistungen und Gewerbe nach Nutzungsintensität 
</t>
    </r>
    <r>
      <rPr>
        <i/>
        <sz val="11"/>
        <color indexed="8"/>
        <rFont val="Arial"/>
        <family val="2"/>
      </rPr>
      <t>Sofern die Nutzungsintensität bekannt ist, ist diese Berechung zu verwenden.</t>
    </r>
  </si>
  <si>
    <t xml:space="preserve">Gewerbe und Verkaufsgeschäfte </t>
  </si>
  <si>
    <t xml:space="preserve">Schulen </t>
  </si>
  <si>
    <t xml:space="preserve">Bahnhöfe, Haltestellen, Parkhäuser </t>
  </si>
  <si>
    <t xml:space="preserve"> Restaurants, Hotels, Herbergen</t>
  </si>
  <si>
    <t xml:space="preserve">Kultur-, Freizeit- und Sporteinrichtungen </t>
  </si>
  <si>
    <r>
      <t xml:space="preserve"> B) Richtwerte Velo-P nach Geschossfläche 
</t>
    </r>
    <r>
      <rPr>
        <i/>
        <sz val="11"/>
        <color indexed="8"/>
        <rFont val="Arial"/>
        <family val="2"/>
      </rPr>
      <t>Ist die Nutzungsintensität noch nicht bekannt, ist diese Tabelle zu verwenden.</t>
    </r>
  </si>
  <si>
    <t xml:space="preserve">massgeblich ist Nutzungs-intensität </t>
  </si>
  <si>
    <t>GF</t>
  </si>
  <si>
    <t>Anzahl</t>
  </si>
  <si>
    <t xml:space="preserve">kontrolliert am: </t>
  </si>
  <si>
    <r>
      <t xml:space="preserve">Effektiver Bedarf Gewerbe / Dienstleistungen
</t>
    </r>
    <r>
      <rPr>
        <i/>
        <sz val="10"/>
        <color indexed="8"/>
        <rFont val="Arial"/>
        <family val="2"/>
      </rPr>
      <t>Sind sowohl Nutzungsintensität als auch GF bekannt, ist der jeweils höhere Bedarf zu verwenden.</t>
    </r>
  </si>
  <si>
    <r>
      <t>m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Verkaufsfl.</t>
    </r>
  </si>
  <si>
    <r>
      <t>m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Verkaufsf.</t>
    </r>
  </si>
  <si>
    <t>Arbeitspl.</t>
  </si>
  <si>
    <t>m2 Ausstel-
lungsfl.</t>
  </si>
  <si>
    <t>Auto-P</t>
  </si>
  <si>
    <t>Diese Tabelle dient als Hilfsmittel zur Berechnung der notwendigen Anzahl Parkfelder sowie allfälliger Ersatz-abgaben. Die dunkelgelben Felder sind zwingend auszufüllen, die hellgelben Felder je nach Projekt.</t>
  </si>
  <si>
    <t>Fachspezialist/-in Baubewilligungen: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</si>
</sst>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hair"/>
    </border>
    <border>
      <left style="medium"/>
      <right style="thin"/>
      <top style="thin"/>
      <bottom/>
    </border>
    <border>
      <left style="medium"/>
      <right/>
      <top style="hair"/>
      <bottom style="hair"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5">
    <xf numFmtId="0" fontId="0" fillId="0" borderId="0" xfId="0" applyAlignment="1">
      <alignment/>
    </xf>
    <xf numFmtId="4" fontId="43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wrapText="1"/>
      <protection/>
    </xf>
    <xf numFmtId="4" fontId="31" fillId="33" borderId="11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 wrapText="1"/>
      <protection/>
    </xf>
    <xf numFmtId="4" fontId="0" fillId="0" borderId="12" xfId="0" applyNumberFormat="1" applyFont="1" applyBorder="1" applyAlignment="1" applyProtection="1">
      <alignment horizontal="center" vertical="center" wrapText="1"/>
      <protection/>
    </xf>
    <xf numFmtId="4" fontId="31" fillId="0" borderId="13" xfId="0" applyNumberFormat="1" applyFont="1" applyBorder="1" applyAlignment="1" applyProtection="1">
      <alignment vertical="center" wrapText="1"/>
      <protection/>
    </xf>
    <xf numFmtId="3" fontId="31" fillId="2" borderId="14" xfId="0" applyNumberFormat="1" applyFont="1" applyFill="1" applyBorder="1" applyAlignment="1" applyProtection="1">
      <alignment horizontal="center"/>
      <protection/>
    </xf>
    <xf numFmtId="4" fontId="43" fillId="0" borderId="0" xfId="0" applyNumberFormat="1" applyFont="1" applyBorder="1" applyAlignment="1" applyProtection="1">
      <alignment horizontal="center"/>
      <protection/>
    </xf>
    <xf numFmtId="4" fontId="0" fillId="0" borderId="15" xfId="0" applyNumberFormat="1" applyFont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 applyProtection="1">
      <alignment horizontal="center" vertical="center" wrapText="1"/>
      <protection/>
    </xf>
    <xf numFmtId="4" fontId="31" fillId="0" borderId="0" xfId="0" applyNumberFormat="1" applyFont="1" applyAlignment="1" applyProtection="1">
      <alignment/>
      <protection/>
    </xf>
    <xf numFmtId="4" fontId="43" fillId="0" borderId="0" xfId="0" applyNumberFormat="1" applyFont="1" applyBorder="1" applyAlignment="1" applyProtection="1">
      <alignment horizontal="left"/>
      <protection/>
    </xf>
    <xf numFmtId="4" fontId="0" fillId="0" borderId="17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/>
      <protection/>
    </xf>
    <xf numFmtId="4" fontId="0" fillId="34" borderId="18" xfId="0" applyNumberFormat="1" applyFont="1" applyFill="1" applyBorder="1" applyAlignment="1" applyProtection="1">
      <alignment/>
      <protection/>
    </xf>
    <xf numFmtId="4" fontId="0" fillId="34" borderId="19" xfId="0" applyNumberFormat="1" applyFont="1" applyFill="1" applyBorder="1" applyAlignment="1" applyProtection="1">
      <alignment/>
      <protection/>
    </xf>
    <xf numFmtId="4" fontId="31" fillId="0" borderId="20" xfId="0" applyNumberFormat="1" applyFont="1" applyBorder="1" applyAlignment="1" applyProtection="1">
      <alignment vertical="center" wrapText="1"/>
      <protection/>
    </xf>
    <xf numFmtId="4" fontId="31" fillId="0" borderId="17" xfId="0" applyNumberFormat="1" applyFont="1" applyBorder="1" applyAlignment="1" applyProtection="1">
      <alignment horizontal="center" vertical="center" wrapText="1"/>
      <protection/>
    </xf>
    <xf numFmtId="4" fontId="0" fillId="0" borderId="21" xfId="0" applyNumberFormat="1" applyFont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 wrapText="1"/>
      <protection/>
    </xf>
    <xf numFmtId="4" fontId="31" fillId="0" borderId="22" xfId="0" applyNumberFormat="1" applyFont="1" applyBorder="1" applyAlignment="1" applyProtection="1">
      <alignment vertical="center" wrapText="1"/>
      <protection/>
    </xf>
    <xf numFmtId="4" fontId="0" fillId="0" borderId="23" xfId="0" applyNumberFormat="1" applyFont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3" fontId="0" fillId="0" borderId="24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2" borderId="17" xfId="0" applyNumberFormat="1" applyFont="1" applyFill="1" applyBorder="1" applyAlignment="1" applyProtection="1">
      <alignment horizontal="center"/>
      <protection/>
    </xf>
    <xf numFmtId="4" fontId="31" fillId="0" borderId="11" xfId="0" applyNumberFormat="1" applyFont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horizontal="center"/>
      <protection/>
    </xf>
    <xf numFmtId="4" fontId="31" fillId="2" borderId="26" xfId="0" applyNumberFormat="1" applyFont="1" applyFill="1" applyBorder="1" applyAlignment="1" applyProtection="1">
      <alignment horizontal="left" vertical="center" wrapText="1"/>
      <protection/>
    </xf>
    <xf numFmtId="3" fontId="0" fillId="3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7" xfId="0" applyNumberFormat="1" applyFont="1" applyBorder="1" applyAlignment="1" applyProtection="1" quotePrefix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horizontal="center" vertical="center" wrapText="1"/>
      <protection/>
    </xf>
    <xf numFmtId="4" fontId="0" fillId="0" borderId="28" xfId="0" applyNumberFormat="1" applyFont="1" applyBorder="1" applyAlignment="1" applyProtection="1">
      <alignment horizontal="center" vertical="center" wrapText="1"/>
      <protection/>
    </xf>
    <xf numFmtId="4" fontId="0" fillId="3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36" borderId="17" xfId="0" applyNumberFormat="1" applyFont="1" applyFill="1" applyBorder="1" applyAlignment="1" applyProtection="1">
      <alignment horizontal="center" vertical="center" wrapText="1"/>
      <protection/>
    </xf>
    <xf numFmtId="4" fontId="0" fillId="36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Border="1" applyAlignment="1" applyProtection="1">
      <alignment horizontal="center" vertical="center" wrapText="1"/>
      <protection/>
    </xf>
    <xf numFmtId="4" fontId="0" fillId="0" borderId="29" xfId="0" applyNumberFormat="1" applyFont="1" applyBorder="1" applyAlignment="1" applyProtection="1">
      <alignment horizontal="left" vertical="center" wrapText="1"/>
      <protection/>
    </xf>
    <xf numFmtId="4" fontId="0" fillId="0" borderId="27" xfId="0" applyNumberFormat="1" applyBorder="1" applyAlignment="1" applyProtection="1">
      <alignment horizontal="center" vertical="center" wrapText="1"/>
      <protection/>
    </xf>
    <xf numFmtId="4" fontId="0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0" xfId="0" applyNumberFormat="1" applyFont="1" applyBorder="1" applyAlignment="1" applyProtection="1">
      <alignment horizontal="center" vertical="center" wrapText="1"/>
      <protection/>
    </xf>
    <xf numFmtId="4" fontId="0" fillId="0" borderId="31" xfId="0" applyNumberFormat="1" applyFont="1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left" vertical="center" wrapText="1"/>
      <protection/>
    </xf>
    <xf numFmtId="4" fontId="31" fillId="0" borderId="32" xfId="0" applyNumberFormat="1" applyFont="1" applyBorder="1" applyAlignment="1" applyProtection="1">
      <alignment horizontal="center" vertical="center" wrapText="1"/>
      <protection/>
    </xf>
    <xf numFmtId="4" fontId="31" fillId="0" borderId="14" xfId="0" applyNumberFormat="1" applyFont="1" applyBorder="1" applyAlignment="1" applyProtection="1">
      <alignment horizontal="center" vertical="center" wrapText="1"/>
      <protection/>
    </xf>
    <xf numFmtId="4" fontId="31" fillId="33" borderId="33" xfId="0" applyNumberFormat="1" applyFont="1" applyFill="1" applyBorder="1" applyAlignment="1" applyProtection="1">
      <alignment horizontal="left" vertical="center" wrapText="1"/>
      <protection/>
    </xf>
    <xf numFmtId="4" fontId="43" fillId="0" borderId="0" xfId="0" applyNumberFormat="1" applyFont="1" applyBorder="1" applyAlignment="1" applyProtection="1">
      <alignment horizontal="center"/>
      <protection/>
    </xf>
    <xf numFmtId="4" fontId="0" fillId="36" borderId="0" xfId="0" applyNumberFormat="1" applyFont="1" applyFill="1" applyBorder="1" applyAlignment="1" applyProtection="1">
      <alignment horizontal="left" vertical="center" wrapText="1"/>
      <protection/>
    </xf>
    <xf numFmtId="4" fontId="0" fillId="36" borderId="0" xfId="0" applyNumberFormat="1" applyFont="1" applyFill="1" applyBorder="1" applyAlignment="1" applyProtection="1">
      <alignment horizontal="center" vertical="center" wrapText="1"/>
      <protection/>
    </xf>
    <xf numFmtId="4" fontId="0" fillId="36" borderId="0" xfId="0" applyNumberFormat="1" applyFont="1" applyFill="1" applyAlignment="1" applyProtection="1">
      <alignment/>
      <protection/>
    </xf>
    <xf numFmtId="4" fontId="31" fillId="0" borderId="34" xfId="0" applyNumberFormat="1" applyFont="1" applyBorder="1" applyAlignment="1" applyProtection="1">
      <alignment vertical="center" wrapText="1"/>
      <protection/>
    </xf>
    <xf numFmtId="4" fontId="31" fillId="35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2" xfId="0" applyNumberFormat="1" applyFill="1" applyBorder="1" applyAlignment="1" applyProtection="1">
      <alignment horizontal="center"/>
      <protection locked="0"/>
    </xf>
    <xf numFmtId="3" fontId="0" fillId="35" borderId="35" xfId="0" applyNumberFormat="1" applyFill="1" applyBorder="1" applyAlignment="1" applyProtection="1">
      <alignment horizontal="center"/>
      <protection locked="0"/>
    </xf>
    <xf numFmtId="4" fontId="31" fillId="37" borderId="13" xfId="0" applyNumberFormat="1" applyFont="1" applyFill="1" applyBorder="1" applyAlignment="1" applyProtection="1">
      <alignment vertical="center" wrapText="1"/>
      <protection/>
    </xf>
    <xf numFmtId="4" fontId="31" fillId="37" borderId="17" xfId="0" applyNumberFormat="1" applyFont="1" applyFill="1" applyBorder="1" applyAlignment="1" applyProtection="1">
      <alignment horizontal="center" vertical="center" wrapText="1"/>
      <protection/>
    </xf>
    <xf numFmtId="4" fontId="31" fillId="37" borderId="11" xfId="0" applyNumberFormat="1" applyFont="1" applyFill="1" applyBorder="1" applyAlignment="1" applyProtection="1">
      <alignment horizontal="center" vertical="center" wrapText="1"/>
      <protection/>
    </xf>
    <xf numFmtId="4" fontId="31" fillId="0" borderId="33" xfId="0" applyNumberFormat="1" applyFont="1" applyFill="1" applyBorder="1" applyAlignment="1" applyProtection="1">
      <alignment vertical="center" wrapText="1"/>
      <protection/>
    </xf>
    <xf numFmtId="4" fontId="31" fillId="0" borderId="32" xfId="0" applyNumberFormat="1" applyFont="1" applyFill="1" applyBorder="1" applyAlignment="1" applyProtection="1">
      <alignment horizontal="center" vertical="center" wrapText="1"/>
      <protection/>
    </xf>
    <xf numFmtId="4" fontId="31" fillId="0" borderId="14" xfId="0" applyNumberFormat="1" applyFont="1" applyFill="1" applyBorder="1" applyAlignment="1" applyProtection="1">
      <alignment horizontal="center" vertical="center" wrapText="1"/>
      <protection/>
    </xf>
    <xf numFmtId="4" fontId="31" fillId="0" borderId="33" xfId="0" applyNumberFormat="1" applyFont="1" applyBorder="1" applyAlignment="1" applyProtection="1">
      <alignment vertical="center" wrapText="1"/>
      <protection/>
    </xf>
    <xf numFmtId="4" fontId="0" fillId="36" borderId="33" xfId="0" applyNumberFormat="1" applyFont="1" applyFill="1" applyBorder="1" applyAlignment="1" applyProtection="1">
      <alignment horizontal="left" vertical="center" wrapText="1"/>
      <protection/>
    </xf>
    <xf numFmtId="4" fontId="0" fillId="36" borderId="32" xfId="0" applyNumberFormat="1" applyFont="1" applyFill="1" applyBorder="1" applyAlignment="1" applyProtection="1">
      <alignment horizontal="center" vertical="center" wrapText="1"/>
      <protection/>
    </xf>
    <xf numFmtId="4" fontId="0" fillId="36" borderId="14" xfId="0" applyNumberFormat="1" applyFont="1" applyFill="1" applyBorder="1" applyAlignment="1" applyProtection="1">
      <alignment horizontal="center" vertical="center" wrapText="1"/>
      <protection/>
    </xf>
    <xf numFmtId="3" fontId="0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7" xfId="0" applyNumberFormat="1" applyFont="1" applyBorder="1" applyAlignment="1" applyProtection="1">
      <alignment horizontal="center" vertical="center" wrapText="1"/>
      <protection/>
    </xf>
    <xf numFmtId="4" fontId="45" fillId="37" borderId="36" xfId="0" applyNumberFormat="1" applyFont="1" applyFill="1" applyBorder="1" applyAlignment="1" applyProtection="1">
      <alignment/>
      <protection/>
    </xf>
    <xf numFmtId="4" fontId="46" fillId="0" borderId="0" xfId="0" applyNumberFormat="1" applyFont="1" applyAlignment="1" applyProtection="1">
      <alignment/>
      <protection/>
    </xf>
    <xf numFmtId="4" fontId="45" fillId="0" borderId="13" xfId="0" applyNumberFormat="1" applyFont="1" applyBorder="1" applyAlignment="1" applyProtection="1">
      <alignment/>
      <protection/>
    </xf>
    <xf numFmtId="4" fontId="46" fillId="0" borderId="26" xfId="0" applyNumberFormat="1" applyFont="1" applyBorder="1" applyAlignment="1" applyProtection="1">
      <alignment/>
      <protection/>
    </xf>
    <xf numFmtId="4" fontId="0" fillId="33" borderId="37" xfId="0" applyNumberFormat="1" applyFont="1" applyFill="1" applyBorder="1" applyAlignment="1" applyProtection="1">
      <alignment horizontal="center" vertical="center" wrapText="1"/>
      <protection/>
    </xf>
    <xf numFmtId="4" fontId="0" fillId="35" borderId="17" xfId="0" applyNumberFormat="1" applyFont="1" applyFill="1" applyBorder="1" applyAlignment="1" applyProtection="1">
      <alignment horizontal="center" vertical="center" wrapText="1"/>
      <protection/>
    </xf>
    <xf numFmtId="4" fontId="0" fillId="35" borderId="27" xfId="0" applyNumberFormat="1" applyFont="1" applyFill="1" applyBorder="1" applyAlignment="1" applyProtection="1">
      <alignment horizontal="center" vertical="center" wrapText="1"/>
      <protection/>
    </xf>
    <xf numFmtId="4" fontId="45" fillId="0" borderId="37" xfId="0" applyNumberFormat="1" applyFont="1" applyBorder="1" applyAlignment="1" applyProtection="1">
      <alignment/>
      <protection/>
    </xf>
    <xf numFmtId="4" fontId="45" fillId="0" borderId="38" xfId="0" applyNumberFormat="1" applyFont="1" applyBorder="1" applyAlignment="1" applyProtection="1">
      <alignment/>
      <protection/>
    </xf>
    <xf numFmtId="4" fontId="46" fillId="0" borderId="39" xfId="0" applyNumberFormat="1" applyFont="1" applyBorder="1" applyAlignment="1" applyProtection="1">
      <alignment/>
      <protection/>
    </xf>
    <xf numFmtId="4" fontId="46" fillId="0" borderId="4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4" fontId="43" fillId="0" borderId="0" xfId="0" applyNumberFormat="1" applyFont="1" applyBorder="1" applyAlignment="1" applyProtection="1">
      <alignment horizontal="center"/>
      <protection/>
    </xf>
    <xf numFmtId="4" fontId="0" fillId="36" borderId="17" xfId="0" applyNumberForma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4" fontId="45" fillId="0" borderId="17" xfId="0" applyNumberFormat="1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4" fontId="45" fillId="37" borderId="41" xfId="0" applyNumberFormat="1" applyFont="1" applyFill="1" applyBorder="1" applyAlignment="1" applyProtection="1">
      <alignment horizontal="center"/>
      <protection/>
    </xf>
    <xf numFmtId="0" fontId="45" fillId="37" borderId="41" xfId="0" applyFont="1" applyFill="1" applyBorder="1" applyAlignment="1" applyProtection="1">
      <alignment horizontal="center"/>
      <protection/>
    </xf>
    <xf numFmtId="0" fontId="45" fillId="37" borderId="42" xfId="0" applyFont="1" applyFill="1" applyBorder="1" applyAlignment="1" applyProtection="1">
      <alignment horizontal="center"/>
      <protection/>
    </xf>
    <xf numFmtId="4" fontId="31" fillId="38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" fontId="45" fillId="38" borderId="39" xfId="0" applyNumberFormat="1" applyFont="1" applyFill="1" applyBorder="1" applyAlignment="1" applyProtection="1">
      <alignment horizontal="center" vertical="center" wrapText="1"/>
      <protection/>
    </xf>
    <xf numFmtId="4" fontId="45" fillId="38" borderId="44" xfId="0" applyNumberFormat="1" applyFont="1" applyFill="1" applyBorder="1" applyAlignment="1" applyProtection="1">
      <alignment horizontal="center" vertical="center" wrapText="1"/>
      <protection/>
    </xf>
    <xf numFmtId="4" fontId="45" fillId="38" borderId="45" xfId="0" applyNumberFormat="1" applyFont="1" applyFill="1" applyBorder="1" applyAlignment="1" applyProtection="1">
      <alignment horizontal="center" vertical="center" wrapText="1"/>
      <protection/>
    </xf>
    <xf numFmtId="4" fontId="46" fillId="37" borderId="46" xfId="0" applyNumberFormat="1" applyFont="1" applyFill="1" applyBorder="1" applyAlignment="1" applyProtection="1">
      <alignment/>
      <protection/>
    </xf>
    <xf numFmtId="0" fontId="46" fillId="0" borderId="46" xfId="0" applyFont="1" applyBorder="1" applyAlignment="1" applyProtection="1">
      <alignment/>
      <protection/>
    </xf>
    <xf numFmtId="0" fontId="46" fillId="0" borderId="47" xfId="0" applyFont="1" applyBorder="1" applyAlignment="1" applyProtection="1">
      <alignment/>
      <protection/>
    </xf>
    <xf numFmtId="4" fontId="31" fillId="2" borderId="39" xfId="0" applyNumberFormat="1" applyFont="1" applyFill="1" applyBorder="1" applyAlignment="1" applyProtection="1">
      <alignment horizontal="center" vertical="center" wrapText="1"/>
      <protection/>
    </xf>
    <xf numFmtId="4" fontId="31" fillId="2" borderId="40" xfId="0" applyNumberFormat="1" applyFont="1" applyFill="1" applyBorder="1" applyAlignment="1" applyProtection="1">
      <alignment horizontal="center" vertical="center" wrapText="1"/>
      <protection/>
    </xf>
    <xf numFmtId="4" fontId="31" fillId="2" borderId="44" xfId="0" applyNumberFormat="1" applyFont="1" applyFill="1" applyBorder="1" applyAlignment="1" applyProtection="1">
      <alignment horizontal="center" vertical="center" wrapText="1"/>
      <protection/>
    </xf>
    <xf numFmtId="4" fontId="31" fillId="2" borderId="45" xfId="0" applyNumberFormat="1" applyFont="1" applyFill="1" applyBorder="1" applyAlignment="1" applyProtection="1">
      <alignment horizontal="center" vertical="center" wrapText="1"/>
      <protection/>
    </xf>
    <xf numFmtId="4" fontId="45" fillId="34" borderId="36" xfId="0" applyNumberFormat="1" applyFont="1" applyFill="1" applyBorder="1" applyAlignment="1" applyProtection="1">
      <alignment horizontal="center" wrapText="1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4" fontId="31" fillId="2" borderId="41" xfId="0" applyNumberFormat="1" applyFont="1" applyFill="1" applyBorder="1" applyAlignment="1" applyProtection="1">
      <alignment horizontal="center" vertical="center" wrapText="1"/>
      <protection/>
    </xf>
    <xf numFmtId="4" fontId="31" fillId="2" borderId="42" xfId="0" applyNumberFormat="1" applyFont="1" applyFill="1" applyBorder="1" applyAlignment="1" applyProtection="1">
      <alignment horizontal="center" vertical="center" wrapText="1"/>
      <protection/>
    </xf>
    <xf numFmtId="4" fontId="0" fillId="0" borderId="33" xfId="0" applyNumberFormat="1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31" fillId="39" borderId="37" xfId="0" applyNumberFormat="1" applyFont="1" applyFill="1" applyBorder="1" applyAlignment="1" applyProtection="1">
      <alignment horizontal="left" vertical="center" wrapText="1"/>
      <protection locked="0"/>
    </xf>
    <xf numFmtId="0" fontId="31" fillId="39" borderId="32" xfId="0" applyFont="1" applyFill="1" applyBorder="1" applyAlignment="1" applyProtection="1">
      <alignment horizontal="left" vertical="center" wrapText="1"/>
      <protection locked="0"/>
    </xf>
    <xf numFmtId="0" fontId="31" fillId="39" borderId="14" xfId="0" applyFont="1" applyFill="1" applyBorder="1" applyAlignment="1" applyProtection="1">
      <alignment horizontal="left" vertical="center" wrapText="1"/>
      <protection locked="0"/>
    </xf>
    <xf numFmtId="4" fontId="0" fillId="0" borderId="22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" fontId="0" fillId="0" borderId="22" xfId="0" applyNumberFormat="1" applyFont="1" applyBorder="1" applyAlignment="1" applyProtection="1">
      <alignment horizontal="left" vertical="center" wrapText="1"/>
      <protection/>
    </xf>
    <xf numFmtId="4" fontId="0" fillId="0" borderId="48" xfId="0" applyNumberFormat="1" applyFont="1" applyBorder="1" applyAlignment="1" applyProtection="1">
      <alignment horizontal="left" vertical="center" wrapText="1"/>
      <protection/>
    </xf>
    <xf numFmtId="4" fontId="45" fillId="37" borderId="33" xfId="0" applyNumberFormat="1" applyFont="1" applyFill="1" applyBorder="1" applyAlignment="1" applyProtection="1">
      <alignment horizontal="center"/>
      <protection/>
    </xf>
    <xf numFmtId="4" fontId="45" fillId="37" borderId="32" xfId="0" applyNumberFormat="1" applyFont="1" applyFill="1" applyBorder="1" applyAlignment="1" applyProtection="1">
      <alignment horizontal="center"/>
      <protection/>
    </xf>
    <xf numFmtId="4" fontId="45" fillId="37" borderId="14" xfId="0" applyNumberFormat="1" applyFont="1" applyFill="1" applyBorder="1" applyAlignment="1" applyProtection="1">
      <alignment horizontal="center"/>
      <protection/>
    </xf>
    <xf numFmtId="4" fontId="31" fillId="0" borderId="22" xfId="0" applyNumberFormat="1" applyFont="1" applyBorder="1" applyAlignment="1" applyProtection="1">
      <alignment horizontal="left" vertical="center" wrapText="1"/>
      <protection/>
    </xf>
    <xf numFmtId="4" fontId="0" fillId="0" borderId="22" xfId="0" applyNumberFormat="1" applyBorder="1" applyAlignment="1" applyProtection="1">
      <alignment horizontal="left" vertical="center" wrapText="1"/>
      <protection/>
    </xf>
    <xf numFmtId="4" fontId="45" fillId="37" borderId="33" xfId="0" applyNumberFormat="1" applyFont="1" applyFill="1" applyBorder="1" applyAlignment="1" applyProtection="1">
      <alignment horizontal="center" wrapText="1"/>
      <protection/>
    </xf>
    <xf numFmtId="0" fontId="0" fillId="37" borderId="32" xfId="0" applyFill="1" applyBorder="1" applyAlignment="1" applyProtection="1">
      <alignment horizontal="center" wrapText="1"/>
      <protection/>
    </xf>
    <xf numFmtId="0" fontId="0" fillId="37" borderId="14" xfId="0" applyFill="1" applyBorder="1" applyAlignment="1" applyProtection="1">
      <alignment horizontal="center" wrapText="1"/>
      <protection/>
    </xf>
    <xf numFmtId="4" fontId="31" fillId="0" borderId="37" xfId="0" applyNumberFormat="1" applyFont="1" applyBorder="1" applyAlignment="1" applyProtection="1">
      <alignment horizontal="center" vertical="center" wrapText="1"/>
      <protection/>
    </xf>
    <xf numFmtId="4" fontId="31" fillId="0" borderId="32" xfId="0" applyNumberFormat="1" applyFont="1" applyBorder="1" applyAlignment="1" applyProtection="1">
      <alignment horizontal="center" vertical="center" wrapText="1"/>
      <protection/>
    </xf>
    <xf numFmtId="4" fontId="31" fillId="0" borderId="14" xfId="0" applyNumberFormat="1" applyFont="1" applyBorder="1" applyAlignment="1" applyProtection="1">
      <alignment horizontal="center" vertical="center" wrapText="1"/>
      <protection/>
    </xf>
    <xf numFmtId="4" fontId="0" fillId="0" borderId="37" xfId="0" applyNumberFormat="1" applyFont="1" applyBorder="1" applyAlignment="1" applyProtection="1">
      <alignment horizontal="center" vertical="center" wrapText="1"/>
      <protection/>
    </xf>
    <xf numFmtId="4" fontId="0" fillId="0" borderId="32" xfId="0" applyNumberFormat="1" applyFont="1" applyBorder="1" applyAlignment="1" applyProtection="1">
      <alignment horizontal="center" vertical="center" wrapText="1"/>
      <protection/>
    </xf>
    <xf numFmtId="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4" fontId="0" fillId="0" borderId="48" xfId="0" applyNumberFormat="1" applyBorder="1" applyAlignment="1" applyProtection="1">
      <alignment horizontal="left" vertical="center" wrapText="1"/>
      <protection/>
    </xf>
    <xf numFmtId="4" fontId="43" fillId="0" borderId="0" xfId="0" applyNumberFormat="1" applyFont="1" applyBorder="1" applyAlignment="1" applyProtection="1">
      <alignment horizontal="center"/>
      <protection/>
    </xf>
    <xf numFmtId="4" fontId="45" fillId="34" borderId="49" xfId="0" applyNumberFormat="1" applyFont="1" applyFill="1" applyBorder="1" applyAlignment="1" applyProtection="1">
      <alignment horizontal="center"/>
      <protection/>
    </xf>
    <xf numFmtId="4" fontId="45" fillId="34" borderId="18" xfId="0" applyNumberFormat="1" applyFont="1" applyFill="1" applyBorder="1" applyAlignment="1" applyProtection="1">
      <alignment horizontal="center"/>
      <protection/>
    </xf>
    <xf numFmtId="4" fontId="45" fillId="34" borderId="19" xfId="0" applyNumberFormat="1" applyFont="1" applyFill="1" applyBorder="1" applyAlignment="1" applyProtection="1">
      <alignment horizontal="center"/>
      <protection/>
    </xf>
    <xf numFmtId="4" fontId="0" fillId="0" borderId="50" xfId="0" applyNumberFormat="1" applyFont="1" applyBorder="1" applyAlignment="1" applyProtection="1">
      <alignment horizontal="left"/>
      <protection/>
    </xf>
    <xf numFmtId="4" fontId="0" fillId="0" borderId="51" xfId="0" applyNumberFormat="1" applyFont="1" applyBorder="1" applyAlignment="1" applyProtection="1">
      <alignment horizontal="left"/>
      <protection/>
    </xf>
    <xf numFmtId="4" fontId="0" fillId="0" borderId="52" xfId="0" applyNumberFormat="1" applyFont="1" applyBorder="1" applyAlignment="1" applyProtection="1">
      <alignment horizontal="left"/>
      <protection/>
    </xf>
    <xf numFmtId="4" fontId="0" fillId="0" borderId="53" xfId="0" applyNumberFormat="1" applyFont="1" applyBorder="1" applyAlignment="1" applyProtection="1">
      <alignment horizontal="left"/>
      <protection/>
    </xf>
    <xf numFmtId="4" fontId="0" fillId="2" borderId="54" xfId="0" applyNumberFormat="1" applyFont="1" applyFill="1" applyBorder="1" applyAlignment="1" applyProtection="1">
      <alignment horizontal="left"/>
      <protection/>
    </xf>
    <xf numFmtId="4" fontId="0" fillId="2" borderId="55" xfId="0" applyNumberFormat="1" applyFont="1" applyFill="1" applyBorder="1" applyAlignment="1" applyProtection="1">
      <alignment horizontal="left"/>
      <protection/>
    </xf>
    <xf numFmtId="4" fontId="0" fillId="39" borderId="56" xfId="0" applyNumberFormat="1" applyFill="1" applyBorder="1" applyAlignment="1" applyProtection="1">
      <alignment horizontal="left" vertical="top" wrapText="1"/>
      <protection locked="0"/>
    </xf>
    <xf numFmtId="4" fontId="0" fillId="39" borderId="57" xfId="0" applyNumberFormat="1" applyFont="1" applyFill="1" applyBorder="1" applyAlignment="1" applyProtection="1">
      <alignment horizontal="left" vertical="top" wrapText="1"/>
      <protection locked="0"/>
    </xf>
    <xf numFmtId="4" fontId="0" fillId="39" borderId="24" xfId="0" applyNumberFormat="1" applyFont="1" applyFill="1" applyBorder="1" applyAlignment="1" applyProtection="1">
      <alignment horizontal="left" vertical="top" wrapText="1"/>
      <protection locked="0"/>
    </xf>
    <xf numFmtId="4" fontId="0" fillId="39" borderId="58" xfId="0" applyNumberFormat="1" applyFill="1" applyBorder="1" applyAlignment="1" applyProtection="1">
      <alignment horizontal="left" vertical="top" wrapText="1"/>
      <protection locked="0"/>
    </xf>
    <xf numFmtId="4" fontId="0" fillId="39" borderId="59" xfId="0" applyNumberFormat="1" applyFont="1" applyFill="1" applyBorder="1" applyAlignment="1" applyProtection="1">
      <alignment horizontal="left" vertical="top" wrapText="1"/>
      <protection locked="0"/>
    </xf>
    <xf numFmtId="4" fontId="0" fillId="39" borderId="60" xfId="0" applyNumberFormat="1" applyFont="1" applyFill="1" applyBorder="1" applyAlignment="1" applyProtection="1">
      <alignment horizontal="left" vertical="top" wrapText="1"/>
      <protection locked="0"/>
    </xf>
    <xf numFmtId="1" fontId="0" fillId="39" borderId="61" xfId="0" applyNumberFormat="1" applyFont="1" applyFill="1" applyBorder="1" applyAlignment="1" applyProtection="1">
      <alignment horizontal="left" vertical="top" wrapText="1"/>
      <protection locked="0"/>
    </xf>
    <xf numFmtId="1" fontId="0" fillId="39" borderId="62" xfId="0" applyNumberFormat="1" applyFont="1" applyFill="1" applyBorder="1" applyAlignment="1" applyProtection="1">
      <alignment horizontal="left" vertical="top" wrapText="1"/>
      <protection locked="0"/>
    </xf>
    <xf numFmtId="1" fontId="0" fillId="39" borderId="63" xfId="0" applyNumberFormat="1" applyFont="1" applyFill="1" applyBorder="1" applyAlignment="1" applyProtection="1">
      <alignment horizontal="left" vertical="top" wrapText="1"/>
      <protection locked="0"/>
    </xf>
    <xf numFmtId="4" fontId="31" fillId="33" borderId="33" xfId="0" applyNumberFormat="1" applyFont="1" applyFill="1" applyBorder="1" applyAlignment="1" applyProtection="1">
      <alignment horizontal="left" vertical="center" wrapText="1"/>
      <protection/>
    </xf>
    <xf numFmtId="4" fontId="31" fillId="33" borderId="38" xfId="0" applyNumberFormat="1" applyFont="1" applyFill="1" applyBorder="1" applyAlignment="1" applyProtection="1">
      <alignment horizontal="left" vertical="center" wrapText="1"/>
      <protection/>
    </xf>
    <xf numFmtId="4" fontId="31" fillId="0" borderId="0" xfId="0" applyNumberFormat="1" applyFont="1" applyFill="1" applyBorder="1" applyAlignment="1" applyProtection="1">
      <alignment horizontal="center" vertical="center" wrapText="1"/>
      <protection/>
    </xf>
    <xf numFmtId="4" fontId="31" fillId="0" borderId="64" xfId="0" applyNumberFormat="1" applyFont="1" applyBorder="1" applyAlignment="1" applyProtection="1">
      <alignment horizontal="center"/>
      <protection/>
    </xf>
    <xf numFmtId="4" fontId="45" fillId="34" borderId="49" xfId="0" applyNumberFormat="1" applyFont="1" applyFill="1" applyBorder="1" applyAlignment="1" applyProtection="1">
      <alignment horizontal="center" wrapText="1"/>
      <protection/>
    </xf>
    <xf numFmtId="4" fontId="47" fillId="0" borderId="0" xfId="0" applyNumberFormat="1" applyFont="1" applyBorder="1" applyAlignment="1" applyProtection="1">
      <alignment horizontal="left" wrapText="1"/>
      <protection/>
    </xf>
    <xf numFmtId="0" fontId="47" fillId="0" borderId="0" xfId="0" applyFont="1" applyAlignment="1">
      <alignment wrapText="1"/>
    </xf>
    <xf numFmtId="4" fontId="0" fillId="0" borderId="44" xfId="0" applyNumberFormat="1" applyFont="1" applyBorder="1" applyAlignment="1" applyProtection="1">
      <alignment horizontal="center" vertical="center" wrapText="1"/>
      <protection/>
    </xf>
    <xf numFmtId="4" fontId="0" fillId="0" borderId="4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view="pageBreakPreview" zoomScale="145" zoomScaleSheetLayoutView="145" zoomScalePageLayoutView="0" workbookViewId="0" topLeftCell="A76">
      <selection activeCell="B82" sqref="B82"/>
    </sheetView>
  </sheetViews>
  <sheetFormatPr defaultColWidth="11.421875" defaultRowHeight="12.75"/>
  <cols>
    <col min="1" max="1" width="44.28125" style="16" customWidth="1"/>
    <col min="2" max="2" width="9.57421875" style="16" customWidth="1"/>
    <col min="3" max="3" width="13.57421875" style="16" customWidth="1"/>
    <col min="4" max="4" width="11.140625" style="16" customWidth="1"/>
    <col min="5" max="5" width="10.7109375" style="32" customWidth="1"/>
    <col min="6" max="6" width="9.57421875" style="16" customWidth="1"/>
    <col min="7" max="14" width="0" style="16" hidden="1" customWidth="1"/>
    <col min="15" max="15" width="11.421875" style="16" customWidth="1"/>
    <col min="16" max="16384" width="11.421875" style="16" customWidth="1"/>
  </cols>
  <sheetData>
    <row r="1" spans="1:8" ht="15.75">
      <c r="A1" s="137" t="s">
        <v>41</v>
      </c>
      <c r="B1" s="137"/>
      <c r="C1" s="137"/>
      <c r="D1" s="137"/>
      <c r="E1" s="137"/>
      <c r="F1" s="137"/>
      <c r="G1" s="1"/>
      <c r="H1" s="1"/>
    </row>
    <row r="2" spans="1:8" ht="10.5" customHeight="1">
      <c r="A2" s="14"/>
      <c r="B2" s="52"/>
      <c r="C2" s="52"/>
      <c r="D2" s="52"/>
      <c r="E2" s="52"/>
      <c r="F2" s="52"/>
      <c r="G2" s="10"/>
      <c r="H2" s="10"/>
    </row>
    <row r="3" spans="1:8" ht="28.5" customHeight="1">
      <c r="A3" s="161" t="s">
        <v>75</v>
      </c>
      <c r="B3" s="162"/>
      <c r="C3" s="162"/>
      <c r="D3" s="162"/>
      <c r="E3" s="162"/>
      <c r="F3" s="162"/>
      <c r="G3" s="84"/>
      <c r="H3" s="84"/>
    </row>
    <row r="4" spans="1:8" ht="16.5" thickBot="1">
      <c r="A4" s="14"/>
      <c r="B4" s="84"/>
      <c r="C4" s="84"/>
      <c r="D4" s="84"/>
      <c r="E4" s="84"/>
      <c r="F4" s="84"/>
      <c r="G4" s="84"/>
      <c r="H4" s="84"/>
    </row>
    <row r="5" spans="1:8" ht="15">
      <c r="A5" s="138" t="s">
        <v>8</v>
      </c>
      <c r="B5" s="139"/>
      <c r="C5" s="139"/>
      <c r="D5" s="139"/>
      <c r="E5" s="139"/>
      <c r="F5" s="140"/>
      <c r="G5" s="2"/>
      <c r="H5" s="2"/>
    </row>
    <row r="6" spans="1:8" ht="38.25" customHeight="1">
      <c r="A6" s="51" t="s">
        <v>12</v>
      </c>
      <c r="B6" s="114"/>
      <c r="C6" s="115"/>
      <c r="D6" s="115"/>
      <c r="E6" s="115"/>
      <c r="F6" s="116"/>
      <c r="G6" s="2"/>
      <c r="H6" s="2"/>
    </row>
    <row r="7" spans="1:8" ht="27.75" customHeight="1">
      <c r="A7" s="21" t="s">
        <v>13</v>
      </c>
      <c r="B7" s="147"/>
      <c r="C7" s="148"/>
      <c r="D7" s="148"/>
      <c r="E7" s="148"/>
      <c r="F7" s="149"/>
      <c r="G7" s="22"/>
      <c r="H7" s="22"/>
    </row>
    <row r="8" spans="1:8" ht="12.75" customHeight="1">
      <c r="A8" s="24" t="s">
        <v>14</v>
      </c>
      <c r="B8" s="150"/>
      <c r="C8" s="151"/>
      <c r="D8" s="151"/>
      <c r="E8" s="151"/>
      <c r="F8" s="152"/>
      <c r="G8" s="25"/>
      <c r="H8" s="25"/>
    </row>
    <row r="9" spans="1:8" ht="12.75">
      <c r="A9" s="3" t="s">
        <v>3</v>
      </c>
      <c r="B9" s="153"/>
      <c r="C9" s="154"/>
      <c r="D9" s="154"/>
      <c r="E9" s="154"/>
      <c r="F9" s="155"/>
      <c r="G9" s="25"/>
      <c r="H9" s="25"/>
    </row>
    <row r="10" spans="1:14" s="26" customFormat="1" ht="12.75" customHeight="1">
      <c r="A10" s="156" t="s">
        <v>15</v>
      </c>
      <c r="B10" s="157"/>
      <c r="C10" s="76" t="s">
        <v>9</v>
      </c>
      <c r="D10" s="76" t="s">
        <v>10</v>
      </c>
      <c r="E10" s="76" t="s">
        <v>11</v>
      </c>
      <c r="F10" s="4" t="s">
        <v>5</v>
      </c>
      <c r="G10" s="2"/>
      <c r="H10" s="2"/>
      <c r="I10" s="5"/>
      <c r="J10" s="5"/>
      <c r="K10" s="5"/>
      <c r="L10" s="5"/>
      <c r="M10" s="5"/>
      <c r="N10" s="5"/>
    </row>
    <row r="11" spans="1:14" ht="12.75" customHeight="1">
      <c r="A11" s="141" t="s">
        <v>4</v>
      </c>
      <c r="B11" s="142"/>
      <c r="C11" s="58"/>
      <c r="D11" s="58"/>
      <c r="E11" s="58"/>
      <c r="F11" s="27">
        <f>(C11+E11)-D11</f>
        <v>0</v>
      </c>
      <c r="G11" s="6"/>
      <c r="H11" s="6"/>
      <c r="I11" s="6"/>
      <c r="J11" s="6"/>
      <c r="K11" s="6"/>
      <c r="L11" s="6"/>
      <c r="M11" s="6"/>
      <c r="N11" s="6"/>
    </row>
    <row r="12" spans="1:14" ht="12.75">
      <c r="A12" s="143" t="s">
        <v>40</v>
      </c>
      <c r="B12" s="144"/>
      <c r="C12" s="59"/>
      <c r="D12" s="59"/>
      <c r="E12" s="59"/>
      <c r="F12" s="28">
        <f>(C12+E12)-D12</f>
        <v>0</v>
      </c>
      <c r="G12" s="6"/>
      <c r="H12" s="6"/>
      <c r="I12" s="6"/>
      <c r="J12" s="6"/>
      <c r="K12" s="6"/>
      <c r="L12" s="6"/>
      <c r="M12" s="6"/>
      <c r="N12" s="6"/>
    </row>
    <row r="13" spans="1:14" ht="13.5" thickBot="1">
      <c r="A13" s="145" t="s">
        <v>16</v>
      </c>
      <c r="B13" s="146"/>
      <c r="C13" s="29"/>
      <c r="D13" s="29"/>
      <c r="E13" s="29"/>
      <c r="F13" s="9">
        <f>F11+F12</f>
        <v>0</v>
      </c>
      <c r="G13" s="6"/>
      <c r="H13" s="6"/>
      <c r="I13" s="6"/>
      <c r="J13" s="6"/>
      <c r="K13" s="6"/>
      <c r="L13" s="6"/>
      <c r="M13" s="6"/>
      <c r="N13" s="6"/>
    </row>
    <row r="14" spans="1:14" ht="13.5" thickBot="1">
      <c r="A14" s="159"/>
      <c r="B14" s="159"/>
      <c r="C14" s="159"/>
      <c r="D14" s="159"/>
      <c r="E14" s="159"/>
      <c r="F14" s="159"/>
      <c r="G14" s="6"/>
      <c r="H14" s="6"/>
      <c r="I14" s="6"/>
      <c r="J14" s="6"/>
      <c r="K14" s="6"/>
      <c r="L14" s="6"/>
      <c r="M14" s="6"/>
      <c r="N14" s="6"/>
    </row>
    <row r="15" spans="1:8" ht="15">
      <c r="A15" s="138" t="s">
        <v>18</v>
      </c>
      <c r="B15" s="139"/>
      <c r="C15" s="139"/>
      <c r="D15" s="139"/>
      <c r="E15" s="139"/>
      <c r="F15" s="140"/>
      <c r="G15" s="2"/>
      <c r="H15" s="2"/>
    </row>
    <row r="16" spans="1:6" ht="20.25" customHeight="1">
      <c r="A16" s="19" t="s">
        <v>42</v>
      </c>
      <c r="B16" s="20" t="s">
        <v>67</v>
      </c>
      <c r="C16" s="20" t="s">
        <v>6</v>
      </c>
      <c r="D16" s="129" t="s">
        <v>18</v>
      </c>
      <c r="E16" s="130"/>
      <c r="F16" s="131"/>
    </row>
    <row r="17" spans="1:6" ht="12.75">
      <c r="A17" s="23"/>
      <c r="B17" s="34"/>
      <c r="C17" s="7" t="s">
        <v>17</v>
      </c>
      <c r="D17" s="132"/>
      <c r="E17" s="133"/>
      <c r="F17" s="134"/>
    </row>
    <row r="18" spans="1:6" ht="18" customHeight="1" thickBot="1">
      <c r="A18" s="33" t="s">
        <v>54</v>
      </c>
      <c r="B18" s="102" t="s">
        <v>57</v>
      </c>
      <c r="C18" s="103"/>
      <c r="D18" s="102">
        <f>B17</f>
        <v>0</v>
      </c>
      <c r="E18" s="104"/>
      <c r="F18" s="105"/>
    </row>
    <row r="19" spans="1:6" ht="24" customHeight="1" thickBot="1">
      <c r="A19" s="158"/>
      <c r="B19" s="158"/>
      <c r="C19" s="158"/>
      <c r="D19" s="158"/>
      <c r="E19" s="158"/>
      <c r="F19" s="158"/>
    </row>
    <row r="20" spans="1:6" ht="30" customHeight="1">
      <c r="A20" s="160" t="s">
        <v>58</v>
      </c>
      <c r="B20" s="139"/>
      <c r="C20" s="139"/>
      <c r="D20" s="139"/>
      <c r="E20" s="139"/>
      <c r="F20" s="140"/>
    </row>
    <row r="21" spans="1:6" ht="16.5" customHeight="1">
      <c r="A21" s="126" t="s">
        <v>59</v>
      </c>
      <c r="B21" s="127"/>
      <c r="C21" s="127"/>
      <c r="D21" s="127"/>
      <c r="E21" s="127"/>
      <c r="F21" s="128"/>
    </row>
    <row r="22" spans="1:6" ht="12.75">
      <c r="A22" s="8"/>
      <c r="B22" s="20" t="s">
        <v>67</v>
      </c>
      <c r="C22" s="20" t="s">
        <v>6</v>
      </c>
      <c r="D22" s="20" t="s">
        <v>19</v>
      </c>
      <c r="E22" s="20" t="s">
        <v>31</v>
      </c>
      <c r="F22" s="30" t="s">
        <v>5</v>
      </c>
    </row>
    <row r="23" spans="1:6" ht="16.5" customHeight="1">
      <c r="A23" s="8" t="s">
        <v>20</v>
      </c>
      <c r="B23" s="35"/>
      <c r="C23" s="42" t="s">
        <v>72</v>
      </c>
      <c r="D23" s="36">
        <f>(B23/10)*2</f>
        <v>0</v>
      </c>
      <c r="E23" s="36">
        <f>(B23/10)*3</f>
        <v>0</v>
      </c>
      <c r="F23" s="31">
        <f>D23+E23</f>
        <v>0</v>
      </c>
    </row>
    <row r="24" spans="1:6" s="13" customFormat="1" ht="27.75" customHeight="1">
      <c r="A24" s="56" t="s">
        <v>21</v>
      </c>
      <c r="B24" s="57"/>
      <c r="C24" s="42" t="s">
        <v>72</v>
      </c>
      <c r="D24" s="12">
        <f>(B23/10)*2</f>
        <v>0</v>
      </c>
      <c r="E24" s="12">
        <f>(B24/10)*0.5</f>
        <v>0</v>
      </c>
      <c r="F24" s="11">
        <f>D24+E24</f>
        <v>0</v>
      </c>
    </row>
    <row r="25" spans="1:6" ht="25.5" customHeight="1">
      <c r="A25" s="119" t="s">
        <v>49</v>
      </c>
      <c r="B25" s="35"/>
      <c r="C25" s="42" t="s">
        <v>72</v>
      </c>
      <c r="D25" s="15">
        <f>(B25/10)*2</f>
        <v>0</v>
      </c>
      <c r="E25" s="15"/>
      <c r="F25" s="31">
        <f>D25</f>
        <v>0</v>
      </c>
    </row>
    <row r="26" spans="1:6" ht="14.25">
      <c r="A26" s="120"/>
      <c r="B26" s="35"/>
      <c r="C26" s="42" t="s">
        <v>70</v>
      </c>
      <c r="D26" s="15"/>
      <c r="E26" s="15">
        <f>(B26/100)*2.5</f>
        <v>0</v>
      </c>
      <c r="F26" s="31">
        <f>E26</f>
        <v>0</v>
      </c>
    </row>
    <row r="27" spans="1:6" ht="17.25" customHeight="1">
      <c r="A27" s="124" t="s">
        <v>51</v>
      </c>
      <c r="B27" s="35"/>
      <c r="C27" s="42" t="s">
        <v>72</v>
      </c>
      <c r="D27" s="15">
        <f>(B27/10)*2</f>
        <v>0</v>
      </c>
      <c r="E27" s="15"/>
      <c r="F27" s="31">
        <f>D27</f>
        <v>0</v>
      </c>
    </row>
    <row r="28" spans="1:6" ht="14.25">
      <c r="A28" s="120"/>
      <c r="B28" s="35"/>
      <c r="C28" s="42" t="s">
        <v>70</v>
      </c>
      <c r="D28" s="15"/>
      <c r="E28" s="15">
        <f>(B28/100)*0.75</f>
        <v>0</v>
      </c>
      <c r="F28" s="31">
        <f>E28</f>
        <v>0</v>
      </c>
    </row>
    <row r="29" spans="1:6" ht="15" customHeight="1">
      <c r="A29" s="125" t="s">
        <v>50</v>
      </c>
      <c r="B29" s="35"/>
      <c r="C29" s="42" t="s">
        <v>72</v>
      </c>
      <c r="D29" s="15">
        <f>(B29/10)*2</f>
        <v>0</v>
      </c>
      <c r="E29" s="15"/>
      <c r="F29" s="31"/>
    </row>
    <row r="30" spans="1:6" ht="16.5" customHeight="1">
      <c r="A30" s="135"/>
      <c r="B30" s="35"/>
      <c r="C30" s="85" t="s">
        <v>71</v>
      </c>
      <c r="D30" s="40"/>
      <c r="E30" s="40">
        <f>(B30/100)*1.5</f>
        <v>0</v>
      </c>
      <c r="F30" s="41">
        <f>E30</f>
        <v>0</v>
      </c>
    </row>
    <row r="31" spans="1:6" s="13" customFormat="1" ht="16.5" customHeight="1">
      <c r="A31" s="60" t="s">
        <v>26</v>
      </c>
      <c r="B31" s="61"/>
      <c r="C31" s="61"/>
      <c r="D31" s="61"/>
      <c r="E31" s="61"/>
      <c r="F31" s="62">
        <f>SUM(F23:N30)</f>
        <v>0</v>
      </c>
    </row>
    <row r="32" spans="1:6" s="13" customFormat="1" ht="12.75">
      <c r="A32" s="63"/>
      <c r="B32" s="64"/>
      <c r="C32" s="64"/>
      <c r="D32" s="64"/>
      <c r="E32" s="64"/>
      <c r="F32" s="65"/>
    </row>
    <row r="33" spans="1:6" ht="16.5" customHeight="1">
      <c r="A33" s="121" t="s">
        <v>60</v>
      </c>
      <c r="B33" s="122"/>
      <c r="C33" s="122"/>
      <c r="D33" s="122"/>
      <c r="E33" s="122"/>
      <c r="F33" s="123"/>
    </row>
    <row r="34" spans="1:6" ht="12.75">
      <c r="A34" s="8"/>
      <c r="B34" s="20" t="s">
        <v>67</v>
      </c>
      <c r="C34" s="20" t="s">
        <v>6</v>
      </c>
      <c r="D34" s="20" t="s">
        <v>19</v>
      </c>
      <c r="E34" s="20" t="s">
        <v>1</v>
      </c>
      <c r="F34" s="30" t="s">
        <v>5</v>
      </c>
    </row>
    <row r="35" spans="1:6" ht="14.25" customHeight="1">
      <c r="A35" s="119" t="s">
        <v>22</v>
      </c>
      <c r="B35" s="35"/>
      <c r="C35" s="15" t="s">
        <v>72</v>
      </c>
      <c r="D35" s="15">
        <f>(B35/10)*2</f>
        <v>0</v>
      </c>
      <c r="E35" s="15"/>
      <c r="F35" s="31">
        <f>D35</f>
        <v>0</v>
      </c>
    </row>
    <row r="36" spans="1:6" ht="12.75">
      <c r="A36" s="120"/>
      <c r="B36" s="35"/>
      <c r="C36" s="15" t="s">
        <v>1</v>
      </c>
      <c r="D36" s="15"/>
      <c r="E36" s="15">
        <f>(B36/10)*2</f>
        <v>0</v>
      </c>
      <c r="F36" s="31">
        <f>E36</f>
        <v>0</v>
      </c>
    </row>
    <row r="37" spans="1:6" ht="14.25" customHeight="1">
      <c r="A37" s="119" t="s">
        <v>23</v>
      </c>
      <c r="B37" s="35"/>
      <c r="C37" s="15" t="s">
        <v>72</v>
      </c>
      <c r="D37" s="15">
        <f>(B37/10)*2</f>
        <v>0</v>
      </c>
      <c r="E37" s="15"/>
      <c r="F37" s="31">
        <f>D37</f>
        <v>0</v>
      </c>
    </row>
    <row r="38" spans="1:6" ht="12.75">
      <c r="A38" s="120"/>
      <c r="B38" s="35"/>
      <c r="C38" s="15" t="s">
        <v>1</v>
      </c>
      <c r="D38" s="15"/>
      <c r="E38" s="15">
        <f>(B38/10)*6</f>
        <v>0</v>
      </c>
      <c r="F38" s="31">
        <f>E38</f>
        <v>0</v>
      </c>
    </row>
    <row r="39" spans="1:6" ht="17.25" customHeight="1">
      <c r="A39" s="117" t="s">
        <v>24</v>
      </c>
      <c r="B39" s="35"/>
      <c r="C39" s="15" t="s">
        <v>72</v>
      </c>
      <c r="D39" s="15">
        <f>(B39/10)*2</f>
        <v>0</v>
      </c>
      <c r="E39" s="15"/>
      <c r="F39" s="31">
        <f>D39</f>
        <v>0</v>
      </c>
    </row>
    <row r="40" spans="1:6" ht="16.5" customHeight="1">
      <c r="A40" s="118"/>
      <c r="B40" s="39"/>
      <c r="C40" s="37" t="s">
        <v>1</v>
      </c>
      <c r="D40" s="37"/>
      <c r="E40" s="37">
        <f>(B40/10)*4</f>
        <v>0</v>
      </c>
      <c r="F40" s="38">
        <f>E40</f>
        <v>0</v>
      </c>
    </row>
    <row r="41" spans="1:6" s="13" customFormat="1" ht="16.5" customHeight="1">
      <c r="A41" s="60" t="s">
        <v>26</v>
      </c>
      <c r="B41" s="61"/>
      <c r="C41" s="61"/>
      <c r="D41" s="61"/>
      <c r="E41" s="61"/>
      <c r="F41" s="62">
        <f>SUM(F35:F40)</f>
        <v>0</v>
      </c>
    </row>
    <row r="42" spans="1:6" s="13" customFormat="1" ht="12.75">
      <c r="A42" s="63"/>
      <c r="B42" s="64"/>
      <c r="C42" s="64"/>
      <c r="D42" s="64"/>
      <c r="E42" s="64"/>
      <c r="F42" s="65"/>
    </row>
    <row r="43" spans="1:6" ht="16.5" customHeight="1">
      <c r="A43" s="121" t="s">
        <v>61</v>
      </c>
      <c r="B43" s="122"/>
      <c r="C43" s="122"/>
      <c r="D43" s="122"/>
      <c r="E43" s="122"/>
      <c r="F43" s="123"/>
    </row>
    <row r="44" spans="1:6" ht="12.75">
      <c r="A44" s="8"/>
      <c r="B44" s="20" t="s">
        <v>67</v>
      </c>
      <c r="C44" s="20" t="s">
        <v>6</v>
      </c>
      <c r="D44" s="20" t="s">
        <v>19</v>
      </c>
      <c r="E44" s="20" t="s">
        <v>25</v>
      </c>
      <c r="F44" s="30" t="s">
        <v>5</v>
      </c>
    </row>
    <row r="45" spans="1:6" ht="12.75">
      <c r="A45" s="125" t="s">
        <v>43</v>
      </c>
      <c r="B45" s="35"/>
      <c r="C45" s="15" t="s">
        <v>72</v>
      </c>
      <c r="D45" s="15">
        <f>(B45/10)*2</f>
        <v>0</v>
      </c>
      <c r="E45" s="15"/>
      <c r="F45" s="31">
        <f>D45</f>
        <v>0</v>
      </c>
    </row>
    <row r="46" spans="1:6" ht="12.75">
      <c r="A46" s="120"/>
      <c r="B46" s="35"/>
      <c r="C46" s="15" t="s">
        <v>27</v>
      </c>
      <c r="D46" s="15"/>
      <c r="E46" s="15">
        <f>(B46/10)*3</f>
        <v>0</v>
      </c>
      <c r="F46" s="31">
        <f>E46</f>
        <v>0</v>
      </c>
    </row>
    <row r="47" spans="1:6" ht="17.25" customHeight="1">
      <c r="A47" s="48" t="s">
        <v>44</v>
      </c>
      <c r="B47" s="35"/>
      <c r="C47" s="42" t="s">
        <v>74</v>
      </c>
      <c r="D47" s="15"/>
      <c r="E47" s="15">
        <f>(B47/100)*5</f>
        <v>0</v>
      </c>
      <c r="F47" s="31">
        <f>E47</f>
        <v>0</v>
      </c>
    </row>
    <row r="48" spans="1:6" ht="12.75">
      <c r="A48" s="43"/>
      <c r="B48" s="45"/>
      <c r="C48" s="46"/>
      <c r="D48" s="46"/>
      <c r="E48" s="46"/>
      <c r="F48" s="47"/>
    </row>
    <row r="49" spans="1:6" ht="12.75">
      <c r="A49" s="60" t="s">
        <v>26</v>
      </c>
      <c r="B49" s="61"/>
      <c r="C49" s="61"/>
      <c r="D49" s="61"/>
      <c r="E49" s="61"/>
      <c r="F49" s="62">
        <f>SUM(F45:F48)</f>
        <v>0</v>
      </c>
    </row>
    <row r="50" spans="1:6" ht="12.75">
      <c r="A50" s="66"/>
      <c r="B50" s="64"/>
      <c r="C50" s="49"/>
      <c r="D50" s="49"/>
      <c r="E50" s="49"/>
      <c r="F50" s="50"/>
    </row>
    <row r="51" spans="1:6" ht="18.75" customHeight="1">
      <c r="A51" s="121" t="s">
        <v>62</v>
      </c>
      <c r="B51" s="122"/>
      <c r="C51" s="122"/>
      <c r="D51" s="122"/>
      <c r="E51" s="122"/>
      <c r="F51" s="123"/>
    </row>
    <row r="52" spans="1:6" ht="25.5">
      <c r="A52" s="8"/>
      <c r="B52" s="20" t="s">
        <v>7</v>
      </c>
      <c r="C52" s="20" t="s">
        <v>6</v>
      </c>
      <c r="D52" s="20" t="s">
        <v>19</v>
      </c>
      <c r="E52" s="20" t="s">
        <v>31</v>
      </c>
      <c r="F52" s="30" t="s">
        <v>5</v>
      </c>
    </row>
    <row r="53" spans="1:6" ht="12.75">
      <c r="A53" s="119" t="s">
        <v>28</v>
      </c>
      <c r="B53" s="77"/>
      <c r="C53" s="15" t="s">
        <v>72</v>
      </c>
      <c r="D53" s="15">
        <f>(B53/10)*2</f>
        <v>0</v>
      </c>
      <c r="E53" s="15"/>
      <c r="F53" s="31">
        <f>D53</f>
        <v>0</v>
      </c>
    </row>
    <row r="54" spans="1:6" ht="12.75">
      <c r="A54" s="120"/>
      <c r="B54" s="77"/>
      <c r="C54" s="15" t="s">
        <v>29</v>
      </c>
      <c r="D54" s="15"/>
      <c r="E54" s="15">
        <f>(B54/10)*2</f>
        <v>0</v>
      </c>
      <c r="F54" s="31">
        <f>E54</f>
        <v>0</v>
      </c>
    </row>
    <row r="55" spans="1:6" ht="12.75">
      <c r="A55" s="125" t="s">
        <v>45</v>
      </c>
      <c r="B55" s="77"/>
      <c r="C55" s="15" t="s">
        <v>72</v>
      </c>
      <c r="D55" s="15">
        <f>(B55/10)*2</f>
        <v>0</v>
      </c>
      <c r="E55" s="15"/>
      <c r="F55" s="31">
        <f>D55</f>
        <v>0</v>
      </c>
    </row>
    <row r="56" spans="1:6" ht="12.75">
      <c r="A56" s="120"/>
      <c r="B56" s="77"/>
      <c r="C56" s="42" t="s">
        <v>47</v>
      </c>
      <c r="D56" s="15"/>
      <c r="E56" s="15">
        <f>(B56/10)*1</f>
        <v>0</v>
      </c>
      <c r="F56" s="31">
        <f>E56</f>
        <v>0</v>
      </c>
    </row>
    <row r="57" spans="1:6" ht="12.75">
      <c r="A57" s="125" t="s">
        <v>46</v>
      </c>
      <c r="B57" s="78"/>
      <c r="C57" s="44" t="s">
        <v>72</v>
      </c>
      <c r="D57" s="15">
        <f>(B57/10)*2</f>
        <v>0</v>
      </c>
      <c r="E57" s="15"/>
      <c r="F57" s="31">
        <f>E57</f>
        <v>0</v>
      </c>
    </row>
    <row r="58" spans="1:6" ht="12.75">
      <c r="A58" s="136"/>
      <c r="B58" s="78"/>
      <c r="C58" s="44" t="s">
        <v>47</v>
      </c>
      <c r="D58" s="15"/>
      <c r="E58" s="15">
        <f>(B58/10)*2</f>
        <v>0</v>
      </c>
      <c r="F58" s="31">
        <f>E58</f>
        <v>0</v>
      </c>
    </row>
    <row r="59" spans="1:6" s="13" customFormat="1" ht="12.75">
      <c r="A59" s="60" t="s">
        <v>26</v>
      </c>
      <c r="B59" s="61"/>
      <c r="C59" s="61"/>
      <c r="D59" s="61"/>
      <c r="E59" s="61"/>
      <c r="F59" s="62">
        <f>SUM(F53:N58)</f>
        <v>0</v>
      </c>
    </row>
    <row r="60" spans="1:6" s="13" customFormat="1" ht="12.75">
      <c r="A60" s="63"/>
      <c r="B60" s="64"/>
      <c r="C60" s="64"/>
      <c r="D60" s="64"/>
      <c r="E60" s="64"/>
      <c r="F60" s="65"/>
    </row>
    <row r="61" spans="1:6" ht="15">
      <c r="A61" s="121" t="s">
        <v>63</v>
      </c>
      <c r="B61" s="122"/>
      <c r="C61" s="122"/>
      <c r="D61" s="122"/>
      <c r="E61" s="122"/>
      <c r="F61" s="123"/>
    </row>
    <row r="62" spans="1:6" s="13" customFormat="1" ht="26.25" customHeight="1">
      <c r="A62" s="8"/>
      <c r="B62" s="20" t="s">
        <v>7</v>
      </c>
      <c r="C62" s="20" t="s">
        <v>6</v>
      </c>
      <c r="D62" s="20" t="s">
        <v>19</v>
      </c>
      <c r="E62" s="20" t="s">
        <v>31</v>
      </c>
      <c r="F62" s="30" t="s">
        <v>5</v>
      </c>
    </row>
    <row r="63" spans="1:6" ht="12.75">
      <c r="A63" s="119" t="s">
        <v>30</v>
      </c>
      <c r="B63" s="35"/>
      <c r="C63" s="15" t="s">
        <v>72</v>
      </c>
      <c r="D63" s="15">
        <f>(B63/10)*2</f>
        <v>0</v>
      </c>
      <c r="E63" s="15"/>
      <c r="F63" s="31">
        <f>D63</f>
        <v>0</v>
      </c>
    </row>
    <row r="64" spans="1:6" ht="12.75">
      <c r="A64" s="120"/>
      <c r="B64" s="35"/>
      <c r="C64" s="15" t="s">
        <v>31</v>
      </c>
      <c r="D64" s="15"/>
      <c r="E64" s="15">
        <f>(B64/10)*4</f>
        <v>0</v>
      </c>
      <c r="F64" s="31">
        <f>E64</f>
        <v>0</v>
      </c>
    </row>
    <row r="65" spans="1:6" ht="12.75">
      <c r="A65" s="119" t="s">
        <v>32</v>
      </c>
      <c r="B65" s="35"/>
      <c r="C65" s="15" t="s">
        <v>72</v>
      </c>
      <c r="D65" s="15">
        <f aca="true" t="shared" si="0" ref="D65:D73">(B65/10)*2</f>
        <v>0</v>
      </c>
      <c r="E65" s="15"/>
      <c r="F65" s="31">
        <f>D65</f>
        <v>0</v>
      </c>
    </row>
    <row r="66" spans="1:6" ht="12.75">
      <c r="A66" s="120"/>
      <c r="B66" s="35"/>
      <c r="C66" s="15" t="s">
        <v>0</v>
      </c>
      <c r="D66" s="15"/>
      <c r="E66" s="15">
        <f>(B66/10)*1</f>
        <v>0</v>
      </c>
      <c r="F66" s="31">
        <f>E66</f>
        <v>0</v>
      </c>
    </row>
    <row r="67" spans="1:6" ht="12.75">
      <c r="A67" s="119" t="s">
        <v>33</v>
      </c>
      <c r="B67" s="35"/>
      <c r="C67" s="15" t="s">
        <v>72</v>
      </c>
      <c r="D67" s="15">
        <f t="shared" si="0"/>
        <v>0</v>
      </c>
      <c r="E67" s="15"/>
      <c r="F67" s="31">
        <f>D67</f>
        <v>0</v>
      </c>
    </row>
    <row r="68" spans="1:6" ht="25.5">
      <c r="A68" s="120"/>
      <c r="B68" s="35"/>
      <c r="C68" s="42" t="s">
        <v>73</v>
      </c>
      <c r="D68" s="15"/>
      <c r="E68" s="15">
        <f>(B68/100)*1</f>
        <v>0</v>
      </c>
      <c r="F68" s="31">
        <f>E68</f>
        <v>0</v>
      </c>
    </row>
    <row r="69" spans="1:6" ht="12.75">
      <c r="A69" s="119" t="s">
        <v>34</v>
      </c>
      <c r="B69" s="35"/>
      <c r="C69" s="15" t="s">
        <v>72</v>
      </c>
      <c r="D69" s="15">
        <f t="shared" si="0"/>
        <v>0</v>
      </c>
      <c r="E69" s="15"/>
      <c r="F69" s="31">
        <f>D69</f>
        <v>0</v>
      </c>
    </row>
    <row r="70" spans="1:6" ht="12.75">
      <c r="A70" s="120"/>
      <c r="B70" s="35"/>
      <c r="C70" s="15" t="s">
        <v>31</v>
      </c>
      <c r="D70" s="15"/>
      <c r="E70" s="15">
        <f>(B70/10)*3</f>
        <v>0</v>
      </c>
      <c r="F70" s="31">
        <f>E70</f>
        <v>0</v>
      </c>
    </row>
    <row r="71" spans="1:6" ht="12.75">
      <c r="A71" s="119" t="s">
        <v>2</v>
      </c>
      <c r="B71" s="35"/>
      <c r="C71" s="15" t="s">
        <v>72</v>
      </c>
      <c r="D71" s="15">
        <f t="shared" si="0"/>
        <v>0</v>
      </c>
      <c r="E71" s="15"/>
      <c r="F71" s="31">
        <f>D71</f>
        <v>0</v>
      </c>
    </row>
    <row r="72" spans="1:6" ht="12.75">
      <c r="A72" s="120"/>
      <c r="B72" s="35"/>
      <c r="C72" s="15" t="s">
        <v>31</v>
      </c>
      <c r="D72" s="15"/>
      <c r="E72" s="15">
        <f>(B72/10)*5</f>
        <v>0</v>
      </c>
      <c r="F72" s="31">
        <f>E72</f>
        <v>0</v>
      </c>
    </row>
    <row r="73" spans="1:6" ht="12.75">
      <c r="A73" s="119" t="s">
        <v>35</v>
      </c>
      <c r="B73" s="35"/>
      <c r="C73" s="15" t="s">
        <v>72</v>
      </c>
      <c r="D73" s="15">
        <f t="shared" si="0"/>
        <v>0</v>
      </c>
      <c r="E73" s="15"/>
      <c r="F73" s="31">
        <f>D73</f>
        <v>0</v>
      </c>
    </row>
    <row r="74" spans="1:6" ht="12.75">
      <c r="A74" s="120"/>
      <c r="B74" s="35"/>
      <c r="C74" s="15" t="s">
        <v>31</v>
      </c>
      <c r="D74" s="15"/>
      <c r="E74" s="15">
        <f>(B74/10)*4</f>
        <v>0</v>
      </c>
      <c r="F74" s="31">
        <f>E74</f>
        <v>0</v>
      </c>
    </row>
    <row r="75" spans="1:6" ht="12.75">
      <c r="A75" s="60" t="s">
        <v>26</v>
      </c>
      <c r="B75" s="61"/>
      <c r="C75" s="61"/>
      <c r="D75" s="61"/>
      <c r="E75" s="61"/>
      <c r="F75" s="62">
        <f>SUM(F63:F74)</f>
        <v>0</v>
      </c>
    </row>
    <row r="76" spans="1:6" s="55" customFormat="1" ht="12.75">
      <c r="A76" s="67"/>
      <c r="B76" s="68"/>
      <c r="C76" s="68"/>
      <c r="D76" s="68"/>
      <c r="E76" s="68"/>
      <c r="F76" s="69"/>
    </row>
    <row r="77" spans="1:6" s="55" customFormat="1" ht="28.5" customHeight="1" thickBot="1">
      <c r="A77" s="33" t="s">
        <v>52</v>
      </c>
      <c r="B77" s="102" t="s">
        <v>57</v>
      </c>
      <c r="C77" s="103"/>
      <c r="D77" s="102">
        <f>F75+F59+F49+F41+F31</f>
        <v>0</v>
      </c>
      <c r="E77" s="104"/>
      <c r="F77" s="105"/>
    </row>
    <row r="78" spans="1:6" s="55" customFormat="1" ht="12.75">
      <c r="A78" s="53"/>
      <c r="B78" s="54"/>
      <c r="C78" s="54"/>
      <c r="D78" s="54"/>
      <c r="E78" s="54"/>
      <c r="F78" s="54"/>
    </row>
    <row r="79" spans="1:6" s="55" customFormat="1" ht="13.5" thickBot="1">
      <c r="A79" s="53"/>
      <c r="B79" s="54"/>
      <c r="C79" s="54"/>
      <c r="D79" s="54"/>
      <c r="E79" s="54"/>
      <c r="F79" s="54"/>
    </row>
    <row r="80" spans="1:9" s="55" customFormat="1" ht="33.75" customHeight="1">
      <c r="A80" s="106" t="s">
        <v>64</v>
      </c>
      <c r="B80" s="107"/>
      <c r="C80" s="107"/>
      <c r="D80" s="107"/>
      <c r="E80" s="107"/>
      <c r="F80" s="108"/>
      <c r="G80" s="17"/>
      <c r="H80" s="17"/>
      <c r="I80" s="18"/>
    </row>
    <row r="81" spans="1:9" s="55" customFormat="1" ht="24.75" customHeight="1">
      <c r="A81" s="8"/>
      <c r="B81" s="20" t="s">
        <v>66</v>
      </c>
      <c r="C81" s="20" t="s">
        <v>6</v>
      </c>
      <c r="D81" s="20" t="s">
        <v>19</v>
      </c>
      <c r="E81" s="20" t="s">
        <v>31</v>
      </c>
      <c r="F81" s="30" t="s">
        <v>5</v>
      </c>
      <c r="G81" s="130" t="s">
        <v>31</v>
      </c>
      <c r="H81" s="130"/>
      <c r="I81" s="131"/>
    </row>
    <row r="82" spans="1:9" s="55" customFormat="1" ht="12.75">
      <c r="A82" s="8" t="s">
        <v>36</v>
      </c>
      <c r="B82" s="70"/>
      <c r="C82" s="42" t="s">
        <v>66</v>
      </c>
      <c r="D82" s="15">
        <f>(B82/100)*1</f>
        <v>0</v>
      </c>
      <c r="E82" s="15">
        <f>(B82/100)*1.5</f>
        <v>0</v>
      </c>
      <c r="F82" s="31">
        <f>SUM(D82:E82)</f>
        <v>0</v>
      </c>
      <c r="G82" s="133">
        <f>(B82/100)*1.5</f>
        <v>0</v>
      </c>
      <c r="H82" s="133"/>
      <c r="I82" s="134"/>
    </row>
    <row r="83" spans="1:9" s="55" customFormat="1" ht="25.5">
      <c r="A83" s="8" t="s">
        <v>21</v>
      </c>
      <c r="B83" s="70"/>
      <c r="C83" s="42" t="s">
        <v>66</v>
      </c>
      <c r="D83" s="15">
        <f>(B83/100)*1</f>
        <v>0</v>
      </c>
      <c r="E83" s="15">
        <f>(B83/100)*0.25</f>
        <v>0</v>
      </c>
      <c r="F83" s="31">
        <f>SUM(D83:E83)</f>
        <v>0</v>
      </c>
      <c r="G83" s="133">
        <f>(B83/100)*0.25</f>
        <v>0</v>
      </c>
      <c r="H83" s="133"/>
      <c r="I83" s="134"/>
    </row>
    <row r="84" spans="1:9" ht="45" customHeight="1">
      <c r="A84" s="8" t="s">
        <v>37</v>
      </c>
      <c r="B84" s="70"/>
      <c r="C84" s="42" t="s">
        <v>66</v>
      </c>
      <c r="D84" s="15">
        <f>(B84/100)*1</f>
        <v>0</v>
      </c>
      <c r="E84" s="71" t="s">
        <v>65</v>
      </c>
      <c r="F84" s="31">
        <f>D84</f>
        <v>0</v>
      </c>
      <c r="G84" s="133" t="s">
        <v>38</v>
      </c>
      <c r="H84" s="133"/>
      <c r="I84" s="134"/>
    </row>
    <row r="85" spans="1:9" ht="13.5" thickBot="1">
      <c r="A85" s="8" t="s">
        <v>39</v>
      </c>
      <c r="B85" s="70"/>
      <c r="C85" s="42" t="s">
        <v>66</v>
      </c>
      <c r="D85" s="15">
        <f>(B85/100)*0.4</f>
        <v>0</v>
      </c>
      <c r="E85" s="15">
        <f>(B85/100)*0.1</f>
        <v>0</v>
      </c>
      <c r="F85" s="31">
        <f>SUM(D85:E85)</f>
        <v>0</v>
      </c>
      <c r="G85" s="163">
        <f>(B85/100)*0.1</f>
        <v>0</v>
      </c>
      <c r="H85" s="163"/>
      <c r="I85" s="164"/>
    </row>
    <row r="86" spans="1:6" ht="12.75">
      <c r="A86" s="111"/>
      <c r="B86" s="112"/>
      <c r="C86" s="112"/>
      <c r="D86" s="112"/>
      <c r="E86" s="112"/>
      <c r="F86" s="113"/>
    </row>
    <row r="87" spans="1:6" s="55" customFormat="1" ht="28.5" customHeight="1" thickBot="1">
      <c r="A87" s="33" t="s">
        <v>53</v>
      </c>
      <c r="B87" s="109" t="s">
        <v>57</v>
      </c>
      <c r="C87" s="109"/>
      <c r="D87" s="109">
        <f>F82+F83+F84+F85</f>
        <v>0</v>
      </c>
      <c r="E87" s="109"/>
      <c r="F87" s="110"/>
    </row>
    <row r="89" spans="1:6" s="55" customFormat="1" ht="46.5" customHeight="1" thickBot="1">
      <c r="A89" s="93" t="s">
        <v>69</v>
      </c>
      <c r="B89" s="94"/>
      <c r="C89" s="95"/>
      <c r="D89" s="96">
        <f>IF(D77&gt;D87,D77,D87)</f>
        <v>0</v>
      </c>
      <c r="E89" s="97"/>
      <c r="F89" s="98"/>
    </row>
    <row r="90" ht="13.5" thickBot="1"/>
    <row r="91" spans="1:6" s="73" customFormat="1" ht="18" customHeight="1">
      <c r="A91" s="72" t="s">
        <v>55</v>
      </c>
      <c r="B91" s="99"/>
      <c r="C91" s="100"/>
      <c r="D91" s="100"/>
      <c r="E91" s="100"/>
      <c r="F91" s="101"/>
    </row>
    <row r="92" spans="1:6" s="73" customFormat="1" ht="16.5" customHeight="1">
      <c r="A92" s="74" t="s">
        <v>48</v>
      </c>
      <c r="B92" s="79"/>
      <c r="C92" s="80"/>
      <c r="D92" s="87">
        <f>D18</f>
        <v>0</v>
      </c>
      <c r="E92" s="88"/>
      <c r="F92" s="89"/>
    </row>
    <row r="93" spans="1:6" s="73" customFormat="1" ht="17.25" customHeight="1">
      <c r="A93" s="74" t="s">
        <v>56</v>
      </c>
      <c r="B93" s="79"/>
      <c r="C93" s="80"/>
      <c r="D93" s="87">
        <f>D89</f>
        <v>0</v>
      </c>
      <c r="E93" s="88"/>
      <c r="F93" s="89"/>
    </row>
    <row r="94" spans="1:6" s="73" customFormat="1" ht="15" customHeight="1" thickBot="1">
      <c r="A94" s="75"/>
      <c r="B94" s="81"/>
      <c r="C94" s="82"/>
      <c r="D94" s="90">
        <f>D92+D93</f>
        <v>0</v>
      </c>
      <c r="E94" s="91"/>
      <c r="F94" s="92"/>
    </row>
    <row r="96" spans="1:3" ht="12.75">
      <c r="A96" s="83" t="s">
        <v>68</v>
      </c>
      <c r="C96" s="86" t="s">
        <v>76</v>
      </c>
    </row>
    <row r="98" ht="12.75">
      <c r="A98" s="83"/>
    </row>
  </sheetData>
  <sheetProtection sheet="1" objects="1" scenarios="1" selectLockedCells="1"/>
  <mergeCells count="57">
    <mergeCell ref="G81:I81"/>
    <mergeCell ref="G82:I82"/>
    <mergeCell ref="G85:I85"/>
    <mergeCell ref="G83:I83"/>
    <mergeCell ref="G84:I84"/>
    <mergeCell ref="A73:A74"/>
    <mergeCell ref="A1:F1"/>
    <mergeCell ref="A15:F15"/>
    <mergeCell ref="A5:F5"/>
    <mergeCell ref="A11:B11"/>
    <mergeCell ref="A12:B12"/>
    <mergeCell ref="A13:B13"/>
    <mergeCell ref="B7:F7"/>
    <mergeCell ref="B8:F8"/>
    <mergeCell ref="B9:F9"/>
    <mergeCell ref="A10:B10"/>
    <mergeCell ref="A19:F19"/>
    <mergeCell ref="A14:F14"/>
    <mergeCell ref="A20:F20"/>
    <mergeCell ref="A3:F3"/>
    <mergeCell ref="A61:F61"/>
    <mergeCell ref="A63:A64"/>
    <mergeCell ref="A65:A66"/>
    <mergeCell ref="A69:A70"/>
    <mergeCell ref="A71:A72"/>
    <mergeCell ref="A29:A30"/>
    <mergeCell ref="A57:A58"/>
    <mergeCell ref="A55:A56"/>
    <mergeCell ref="A67:A68"/>
    <mergeCell ref="B6:F6"/>
    <mergeCell ref="A39:A40"/>
    <mergeCell ref="A53:A54"/>
    <mergeCell ref="A51:F51"/>
    <mergeCell ref="A25:A26"/>
    <mergeCell ref="A27:A28"/>
    <mergeCell ref="A33:F33"/>
    <mergeCell ref="A35:A36"/>
    <mergeCell ref="A45:A46"/>
    <mergeCell ref="A21:F21"/>
    <mergeCell ref="B18:C18"/>
    <mergeCell ref="D16:F16"/>
    <mergeCell ref="A37:A38"/>
    <mergeCell ref="D17:F17"/>
    <mergeCell ref="D18:F18"/>
    <mergeCell ref="A43:F43"/>
    <mergeCell ref="B77:C77"/>
    <mergeCell ref="D77:F77"/>
    <mergeCell ref="A80:F80"/>
    <mergeCell ref="B87:C87"/>
    <mergeCell ref="D87:F87"/>
    <mergeCell ref="A86:F86"/>
    <mergeCell ref="D92:F92"/>
    <mergeCell ref="D93:F93"/>
    <mergeCell ref="D94:F94"/>
    <mergeCell ref="A89:C89"/>
    <mergeCell ref="D89:F89"/>
    <mergeCell ref="B91:F91"/>
  </mergeCells>
  <printOptions/>
  <pageMargins left="0.7086614173228347" right="0.7086614173228347" top="0.9055118110236221" bottom="0.7874015748031497" header="0.31496062992125984" footer="0.31496062992125984"/>
  <pageSetup horizontalDpi="600" verticalDpi="600" orientation="portrait" paperSize="9" scale="90" r:id="rId2"/>
  <headerFooter differentFirst="1">
    <firstHeader>&amp;L&amp;G&amp;R&amp;"Arial,Fett"Planung und Bau</firstHeader>
  </headerFooter>
  <rowBreaks count="1" manualBreakCount="1">
    <brk id="49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2015-04-07T09:40:15Z</cp:lastPrinted>
  <dcterms:created xsi:type="dcterms:W3CDTF">2010-07-29T06:16:12Z</dcterms:created>
  <dcterms:modified xsi:type="dcterms:W3CDTF">2015-04-07T14:45:40Z</dcterms:modified>
  <cp:category/>
  <cp:version/>
  <cp:contentType/>
  <cp:contentStatus/>
</cp:coreProperties>
</file>